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tell\OneDrive\Escritorio\2025-2\Departamento\papime\excel\"/>
    </mc:Choice>
  </mc:AlternateContent>
  <xr:revisionPtr revIDLastSave="0" documentId="13_ncr:1_{2AA9B39A-A15B-4A5F-862C-BEAE349A8A9D}" xr6:coauthVersionLast="47" xr6:coauthVersionMax="47" xr10:uidLastSave="{00000000-0000-0000-0000-000000000000}"/>
  <bookViews>
    <workbookView xWindow="780" yWindow="0" windowWidth="18990" windowHeight="15585" xr2:uid="{00000000-000D-0000-FFFF-FFFF00000000}"/>
  </bookViews>
  <sheets>
    <sheet name="Instrucciones" sheetId="6" r:id="rId1"/>
    <sheet name="EOQ" sheetId="8" r:id="rId2"/>
    <sheet name="EPQ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7" l="1"/>
  <c r="B16" i="8"/>
  <c r="B17" i="8"/>
  <c r="B24" i="8"/>
  <c r="B7" i="7"/>
  <c r="B23" i="8"/>
  <c r="B26" i="7"/>
  <c r="B18" i="7"/>
  <c r="B25" i="8" l="1"/>
  <c r="B22" i="7"/>
  <c r="B20" i="7"/>
  <c r="B21" i="8"/>
  <c r="B26" i="8"/>
  <c r="B19" i="8"/>
  <c r="B27" i="7"/>
  <c r="B28" i="7"/>
  <c r="B23" i="7" l="1"/>
  <c r="B24" i="7"/>
  <c r="B29" i="7"/>
</calcChain>
</file>

<file path=xl/sharedStrings.xml><?xml version="1.0" encoding="utf-8"?>
<sst xmlns="http://schemas.openxmlformats.org/spreadsheetml/2006/main" count="80" uniqueCount="40">
  <si>
    <t>Datos</t>
  </si>
  <si>
    <t>Número de días de trabajo</t>
  </si>
  <si>
    <t>unidades</t>
  </si>
  <si>
    <t>órdenes</t>
  </si>
  <si>
    <t>Costo de ordenar</t>
  </si>
  <si>
    <t>Costo de mantener</t>
  </si>
  <si>
    <r>
      <t xml:space="preserve">Cantidad óptima de pedido </t>
    </r>
    <r>
      <rPr>
        <b/>
        <sz val="11"/>
        <color theme="1"/>
        <rFont val="Calibri"/>
        <family val="2"/>
        <scheme val="minor"/>
      </rPr>
      <t>Q*</t>
    </r>
  </si>
  <si>
    <r>
      <t xml:space="preserve">Punto de reorden </t>
    </r>
    <r>
      <rPr>
        <b/>
        <sz val="11"/>
        <color theme="1"/>
        <rFont val="Calibri"/>
        <family val="2"/>
        <scheme val="minor"/>
      </rPr>
      <t>R</t>
    </r>
  </si>
  <si>
    <t>Demanda</t>
  </si>
  <si>
    <t>Costo unitario del producto</t>
  </si>
  <si>
    <t>Tasa de mantener</t>
  </si>
  <si>
    <t>% anual</t>
  </si>
  <si>
    <t>Número esperado de ordenes</t>
  </si>
  <si>
    <t>Costo de adquirir</t>
  </si>
  <si>
    <t>días al año</t>
  </si>
  <si>
    <t>Tiempo de entrega o tiempo esperado entre ordenes</t>
  </si>
  <si>
    <t>Costo promedio anual del inventario</t>
  </si>
  <si>
    <t>Resultados del análisis EOQ</t>
  </si>
  <si>
    <t>Tasa de producción o reemplazo</t>
  </si>
  <si>
    <t>Tiempo de ciclo del inventario</t>
  </si>
  <si>
    <t>años</t>
  </si>
  <si>
    <t>Inventario máximo</t>
  </si>
  <si>
    <t>Unidades de tiempo, cantidad, etc</t>
  </si>
  <si>
    <t>$ /anual</t>
  </si>
  <si>
    <t>$ por orden</t>
  </si>
  <si>
    <t>unidades al año</t>
  </si>
  <si>
    <t>$ por unidad/año</t>
  </si>
  <si>
    <t>$ por unidad</t>
  </si>
  <si>
    <t>Valor</t>
  </si>
  <si>
    <r>
      <t xml:space="preserve">Cantidad óptima de producción </t>
    </r>
    <r>
      <rPr>
        <b/>
        <sz val="11"/>
        <color theme="1"/>
        <rFont val="Calibri"/>
        <family val="2"/>
        <scheme val="minor"/>
      </rPr>
      <t>Q*</t>
    </r>
  </si>
  <si>
    <t>Tiempo de consumo del inventario</t>
  </si>
  <si>
    <t>Tiempo de producción-consumo del inventario</t>
  </si>
  <si>
    <t>Plantilla modelo EOQ óptimo</t>
  </si>
  <si>
    <t>Costo de ordenar un lote de producción</t>
  </si>
  <si>
    <t>Número esperado de ordenes de producción</t>
  </si>
  <si>
    <t>Resultados con cantidad óptima a producir</t>
  </si>
  <si>
    <t>Plantilla modelo EPQ óptimo</t>
  </si>
  <si>
    <t>Resultados con cantidad óptima a comprar</t>
  </si>
  <si>
    <t>Costo de producir</t>
  </si>
  <si>
    <t>Costo de ordenar el lote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</si>
</sst>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164" fontId="0" fillId="4" borderId="1" xfId="1" applyFont="1" applyFill="1" applyBorder="1" applyAlignment="1">
      <alignment horizontal="right" vertical="center"/>
    </xf>
    <xf numFmtId="9" fontId="0" fillId="4" borderId="1" xfId="2" applyFont="1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 wrapText="1"/>
    </xf>
    <xf numFmtId="164" fontId="0" fillId="5" borderId="1" xfId="1" applyFont="1" applyFill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2" fontId="0" fillId="5" borderId="9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2" fontId="0" fillId="5" borderId="12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vertical="center"/>
    </xf>
    <xf numFmtId="164" fontId="0" fillId="5" borderId="5" xfId="1" applyFont="1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64" fontId="0" fillId="5" borderId="9" xfId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4" borderId="9" xfId="0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1" fontId="0" fillId="4" borderId="1" xfId="1" applyNumberFormat="1" applyFont="1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7</xdr:col>
      <xdr:colOff>428625</xdr:colOff>
      <xdr:row>16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20FC45-D0A0-4A49-9ED3-8F198D067C58}"/>
            </a:ext>
          </a:extLst>
        </xdr:cNvPr>
        <xdr:cNvSpPr txBox="1"/>
      </xdr:nvSpPr>
      <xdr:spPr>
        <a:xfrm>
          <a:off x="171450" y="123825"/>
          <a:ext cx="5591175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 plantilla fue desarrollada, gracias al apoyo PAPIME PE110023 Recursos didácticos para la impartición del laboratorio de Planeación y control de la producción. Apoyado por DGAPA-UNAM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recomienda seguir los siguientes pasos para su uso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Ingresar los datos a evaluar en la hoja en las hojas en la parte sombreada en verde.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hojas permiten visualizar el cálculo de los métodos de pronóstico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EOQ,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muestra el cálculo de la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cantidad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economica a comprar (Economic Order Quantity)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EPQ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Se muestra el cálculo de la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cantidad económica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producir (Economic Production Quantity)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6793-027A-4BE5-A6B0-9C6E1594F7FA}">
  <dimension ref="A1"/>
  <sheetViews>
    <sheetView tabSelected="1" workbookViewId="0">
      <selection activeCell="D24" sqref="D2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779B5-B920-49C4-9E2F-04D2FEA43A9D}">
  <dimension ref="A1:E29"/>
  <sheetViews>
    <sheetView topLeftCell="A13" zoomScale="90" zoomScaleNormal="90" workbookViewId="0">
      <selection activeCell="B16" sqref="B16"/>
    </sheetView>
  </sheetViews>
  <sheetFormatPr baseColWidth="10" defaultRowHeight="15" x14ac:dyDescent="0.25"/>
  <cols>
    <col min="1" max="1" width="48.85546875" bestFit="1" customWidth="1"/>
    <col min="2" max="2" width="12.140625" bestFit="1" customWidth="1"/>
    <col min="3" max="3" width="19.7109375" bestFit="1" customWidth="1"/>
    <col min="4" max="4" width="3.7109375" customWidth="1"/>
  </cols>
  <sheetData>
    <row r="1" spans="1:5" ht="36.75" customHeight="1" x14ac:dyDescent="0.25">
      <c r="A1" s="31" t="s">
        <v>32</v>
      </c>
      <c r="B1" s="32"/>
      <c r="C1" s="32"/>
      <c r="D1" s="32"/>
      <c r="E1" s="3"/>
    </row>
    <row r="2" spans="1:5" ht="15.75" thickBot="1" x14ac:dyDescent="0.3">
      <c r="D2" s="3"/>
      <c r="E2" s="3"/>
    </row>
    <row r="3" spans="1:5" ht="30" x14ac:dyDescent="0.25">
      <c r="A3" s="25" t="s">
        <v>0</v>
      </c>
      <c r="B3" s="26" t="s">
        <v>28</v>
      </c>
      <c r="C3" s="27" t="s">
        <v>22</v>
      </c>
      <c r="D3" s="3"/>
      <c r="E3" s="3"/>
    </row>
    <row r="4" spans="1:5" x14ac:dyDescent="0.25">
      <c r="A4" s="21" t="s">
        <v>8</v>
      </c>
      <c r="B4" s="4">
        <v>800</v>
      </c>
      <c r="C4" s="10" t="s">
        <v>25</v>
      </c>
      <c r="D4" s="3"/>
      <c r="E4" s="3"/>
    </row>
    <row r="5" spans="1:5" s="3" customFormat="1" x14ac:dyDescent="0.25">
      <c r="A5" s="22" t="s">
        <v>4</v>
      </c>
      <c r="B5" s="5">
        <v>30</v>
      </c>
      <c r="C5" s="10" t="s">
        <v>24</v>
      </c>
    </row>
    <row r="6" spans="1:5" s="3" customFormat="1" x14ac:dyDescent="0.25">
      <c r="A6" s="22" t="s">
        <v>5</v>
      </c>
      <c r="B6" s="5">
        <v>3</v>
      </c>
      <c r="C6" s="10" t="s">
        <v>26</v>
      </c>
    </row>
    <row r="7" spans="1:5" s="3" customFormat="1" x14ac:dyDescent="0.25">
      <c r="A7" s="22" t="s">
        <v>10</v>
      </c>
      <c r="B7" s="6">
        <v>0.03</v>
      </c>
      <c r="C7" s="10" t="s">
        <v>11</v>
      </c>
    </row>
    <row r="8" spans="1:5" s="3" customFormat="1" x14ac:dyDescent="0.25">
      <c r="A8" s="22" t="s">
        <v>9</v>
      </c>
      <c r="B8" s="5">
        <v>100</v>
      </c>
      <c r="C8" s="10" t="s">
        <v>27</v>
      </c>
    </row>
    <row r="9" spans="1:5" s="3" customFormat="1" x14ac:dyDescent="0.25">
      <c r="A9" s="22" t="s">
        <v>1</v>
      </c>
      <c r="B9" s="4">
        <v>250</v>
      </c>
      <c r="C9" s="10" t="s">
        <v>14</v>
      </c>
    </row>
    <row r="10" spans="1:5" s="3" customFormat="1" ht="17.25" customHeight="1" thickBot="1" x14ac:dyDescent="0.3">
      <c r="A10" s="23" t="s">
        <v>15</v>
      </c>
      <c r="B10" s="24">
        <v>0</v>
      </c>
      <c r="C10" s="13" t="s">
        <v>14</v>
      </c>
    </row>
    <row r="11" spans="1:5" s="3" customFormat="1" x14ac:dyDescent="0.25"/>
    <row r="12" spans="1:5" s="3" customFormat="1" x14ac:dyDescent="0.25"/>
    <row r="13" spans="1:5" ht="37.5" customHeight="1" x14ac:dyDescent="0.25">
      <c r="A13" s="33" t="s">
        <v>37</v>
      </c>
      <c r="B13" s="33"/>
      <c r="C13" s="33"/>
      <c r="D13" s="3"/>
      <c r="E13" s="3"/>
    </row>
    <row r="14" spans="1:5" ht="15.75" thickBot="1" x14ac:dyDescent="0.3">
      <c r="D14" s="3"/>
      <c r="E14" s="3"/>
    </row>
    <row r="15" spans="1:5" ht="75" x14ac:dyDescent="0.25">
      <c r="A15" s="25" t="s">
        <v>17</v>
      </c>
      <c r="B15" s="26"/>
      <c r="C15" s="27" t="s">
        <v>22</v>
      </c>
      <c r="D15" s="3"/>
      <c r="E15" s="3"/>
    </row>
    <row r="16" spans="1:5" s="3" customFormat="1" ht="30" x14ac:dyDescent="0.25">
      <c r="A16" s="9" t="s">
        <v>6</v>
      </c>
      <c r="B16" s="7">
        <f>SQRT((2*B5*B4/B6))</f>
        <v>126.49110640673517</v>
      </c>
      <c r="C16" s="10" t="s">
        <v>2</v>
      </c>
    </row>
    <row r="17" spans="1:5" ht="15.75" thickBot="1" x14ac:dyDescent="0.3">
      <c r="A17" s="11" t="s">
        <v>7</v>
      </c>
      <c r="B17" s="12">
        <f>(B4)*(B10/B9)</f>
        <v>0</v>
      </c>
      <c r="C17" s="13" t="s">
        <v>2</v>
      </c>
      <c r="D17" s="3"/>
      <c r="E17" s="3"/>
    </row>
    <row r="18" spans="1:5" ht="15.75" thickBot="1" x14ac:dyDescent="0.3"/>
    <row r="19" spans="1:5" ht="30.75" thickBot="1" x14ac:dyDescent="0.3">
      <c r="A19" s="14" t="s">
        <v>12</v>
      </c>
      <c r="B19" s="15">
        <f>B4/B16</f>
        <v>6.324555320336759</v>
      </c>
      <c r="C19" s="16" t="s">
        <v>3</v>
      </c>
      <c r="D19" s="3"/>
      <c r="E19" s="3"/>
    </row>
    <row r="20" spans="1:5" ht="15.75" thickBot="1" x14ac:dyDescent="0.3">
      <c r="A20" s="3"/>
      <c r="B20" s="3"/>
      <c r="C20" s="3"/>
      <c r="D20" s="3"/>
      <c r="E20" s="3"/>
    </row>
    <row r="21" spans="1:5" ht="30.75" thickBot="1" x14ac:dyDescent="0.3">
      <c r="A21" s="14" t="s">
        <v>19</v>
      </c>
      <c r="B21" s="15">
        <f>B16/B4</f>
        <v>0.15811388300841897</v>
      </c>
      <c r="C21" s="16" t="s">
        <v>20</v>
      </c>
    </row>
    <row r="22" spans="1:5" ht="15.75" thickBot="1" x14ac:dyDescent="0.3"/>
    <row r="23" spans="1:5" x14ac:dyDescent="0.25">
      <c r="A23" s="17" t="s">
        <v>13</v>
      </c>
      <c r="B23" s="18">
        <f>(B8*B4)</f>
        <v>80000</v>
      </c>
      <c r="C23" s="19" t="s">
        <v>23</v>
      </c>
    </row>
    <row r="24" spans="1:5" x14ac:dyDescent="0.25">
      <c r="A24" s="9" t="s">
        <v>4</v>
      </c>
      <c r="B24" s="8">
        <f>B5*(B4/B16)</f>
        <v>189.73665961010278</v>
      </c>
      <c r="C24" s="10" t="s">
        <v>23</v>
      </c>
    </row>
    <row r="25" spans="1:5" x14ac:dyDescent="0.25">
      <c r="A25" s="9" t="s">
        <v>5</v>
      </c>
      <c r="B25" s="8">
        <f>B6*(B16/2)</f>
        <v>189.73665961010275</v>
      </c>
      <c r="C25" s="10" t="s">
        <v>23</v>
      </c>
    </row>
    <row r="26" spans="1:5" ht="30.75" thickBot="1" x14ac:dyDescent="0.3">
      <c r="A26" s="11" t="s">
        <v>16</v>
      </c>
      <c r="B26" s="20">
        <f>SUM(B23:B25)</f>
        <v>80379.473319220211</v>
      </c>
      <c r="C26" s="13" t="s">
        <v>23</v>
      </c>
    </row>
    <row r="28" spans="1:5" ht="18" x14ac:dyDescent="0.25">
      <c r="D28" s="1"/>
      <c r="E28" s="2"/>
    </row>
    <row r="29" spans="1:5" s="3" customFormat="1" x14ac:dyDescent="0.25"/>
  </sheetData>
  <mergeCells count="2">
    <mergeCell ref="A1:D1"/>
    <mergeCell ref="A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9F3F7-83F2-4714-B6EB-CF7A959B31C8}">
  <dimension ref="A1:E32"/>
  <sheetViews>
    <sheetView topLeftCell="A13" zoomScale="90" zoomScaleNormal="90" workbookViewId="0">
      <selection activeCell="A31" sqref="A31"/>
    </sheetView>
  </sheetViews>
  <sheetFormatPr baseColWidth="10" defaultRowHeight="15" x14ac:dyDescent="0.25"/>
  <cols>
    <col min="1" max="1" width="48.85546875" bestFit="1" customWidth="1"/>
    <col min="2" max="2" width="11.140625" bestFit="1" customWidth="1"/>
    <col min="3" max="3" width="19.7109375" bestFit="1" customWidth="1"/>
    <col min="4" max="4" width="3.7109375" customWidth="1"/>
  </cols>
  <sheetData>
    <row r="1" spans="1:5" ht="36.75" customHeight="1" x14ac:dyDescent="0.25">
      <c r="A1" s="31" t="s">
        <v>36</v>
      </c>
      <c r="B1" s="32"/>
      <c r="C1" s="32"/>
      <c r="D1" s="32"/>
      <c r="E1" s="3"/>
    </row>
    <row r="2" spans="1:5" ht="15.75" thickBot="1" x14ac:dyDescent="0.3">
      <c r="D2" s="3"/>
      <c r="E2" s="3"/>
    </row>
    <row r="3" spans="1:5" ht="30" x14ac:dyDescent="0.25">
      <c r="A3" s="25" t="s">
        <v>0</v>
      </c>
      <c r="B3" s="26" t="s">
        <v>28</v>
      </c>
      <c r="C3" s="27" t="s">
        <v>22</v>
      </c>
      <c r="D3" s="3"/>
      <c r="E3" s="3"/>
    </row>
    <row r="4" spans="1:5" x14ac:dyDescent="0.25">
      <c r="A4" s="21" t="s">
        <v>8</v>
      </c>
      <c r="B4" s="28">
        <v>4000</v>
      </c>
      <c r="C4" s="10" t="s">
        <v>25</v>
      </c>
      <c r="D4" s="3"/>
      <c r="E4" s="3"/>
    </row>
    <row r="5" spans="1:5" s="3" customFormat="1" x14ac:dyDescent="0.25">
      <c r="A5" s="21" t="s">
        <v>18</v>
      </c>
      <c r="B5" s="28">
        <v>8000</v>
      </c>
      <c r="C5" s="10" t="s">
        <v>25</v>
      </c>
    </row>
    <row r="6" spans="1:5" s="3" customFormat="1" ht="30" x14ac:dyDescent="0.25">
      <c r="A6" s="22" t="s">
        <v>33</v>
      </c>
      <c r="B6" s="5">
        <v>25</v>
      </c>
      <c r="C6" s="10" t="s">
        <v>24</v>
      </c>
    </row>
    <row r="7" spans="1:5" s="3" customFormat="1" x14ac:dyDescent="0.25">
      <c r="A7" s="22" t="s">
        <v>5</v>
      </c>
      <c r="B7" s="5">
        <f>B8*B9</f>
        <v>0.1</v>
      </c>
      <c r="C7" s="10" t="s">
        <v>26</v>
      </c>
    </row>
    <row r="8" spans="1:5" s="3" customFormat="1" x14ac:dyDescent="0.25">
      <c r="A8" s="22" t="s">
        <v>10</v>
      </c>
      <c r="B8" s="6">
        <v>0.4</v>
      </c>
      <c r="C8" s="10" t="s">
        <v>11</v>
      </c>
    </row>
    <row r="9" spans="1:5" s="3" customFormat="1" x14ac:dyDescent="0.25">
      <c r="A9" s="22" t="s">
        <v>9</v>
      </c>
      <c r="B9" s="5">
        <v>0.25</v>
      </c>
      <c r="C9" s="10" t="s">
        <v>27</v>
      </c>
    </row>
    <row r="10" spans="1:5" s="3" customFormat="1" ht="30" x14ac:dyDescent="0.25">
      <c r="A10" s="22" t="s">
        <v>1</v>
      </c>
      <c r="B10" s="4">
        <v>300</v>
      </c>
      <c r="C10" s="10" t="s">
        <v>14</v>
      </c>
    </row>
    <row r="11" spans="1:5" s="3" customFormat="1" ht="16.5" customHeight="1" thickBot="1" x14ac:dyDescent="0.3">
      <c r="A11" s="23" t="s">
        <v>15</v>
      </c>
      <c r="B11" s="24">
        <v>0</v>
      </c>
      <c r="C11" s="13" t="s">
        <v>14</v>
      </c>
    </row>
    <row r="12" spans="1:5" s="3" customFormat="1" x14ac:dyDescent="0.25"/>
    <row r="13" spans="1:5" ht="37.5" customHeight="1" x14ac:dyDescent="0.25">
      <c r="A13" s="3"/>
      <c r="B13" s="3"/>
      <c r="C13" s="3"/>
      <c r="D13" s="3"/>
      <c r="E13" s="3"/>
    </row>
    <row r="14" spans="1:5" ht="18.75" x14ac:dyDescent="0.25">
      <c r="A14" s="33" t="s">
        <v>35</v>
      </c>
      <c r="B14" s="33"/>
      <c r="C14" s="33"/>
      <c r="D14" s="3"/>
      <c r="E14" s="3"/>
    </row>
    <row r="15" spans="1:5" ht="15.75" thickBot="1" x14ac:dyDescent="0.3">
      <c r="D15" s="3"/>
      <c r="E15" s="3"/>
    </row>
    <row r="16" spans="1:5" s="3" customFormat="1" ht="75" x14ac:dyDescent="0.25">
      <c r="A16" s="25" t="s">
        <v>17</v>
      </c>
      <c r="B16" s="26"/>
      <c r="C16" s="27" t="s">
        <v>22</v>
      </c>
    </row>
    <row r="17" spans="1:5" ht="30" x14ac:dyDescent="0.25">
      <c r="A17" s="9" t="s">
        <v>29</v>
      </c>
      <c r="B17" s="7">
        <f>SQRT((2*B6*B4)/(B7*(1-(B4/B5))))</f>
        <v>2000</v>
      </c>
      <c r="C17" s="10" t="s">
        <v>2</v>
      </c>
      <c r="D17" s="3"/>
      <c r="E17" s="3"/>
    </row>
    <row r="18" spans="1:5" ht="15.75" thickBot="1" x14ac:dyDescent="0.3">
      <c r="A18" s="11" t="s">
        <v>7</v>
      </c>
      <c r="B18" s="12">
        <f>(B4)*(B11/B10)</f>
        <v>0</v>
      </c>
      <c r="C18" s="13" t="s">
        <v>2</v>
      </c>
      <c r="D18" s="3"/>
      <c r="E18" s="3"/>
    </row>
    <row r="19" spans="1:5" ht="15.75" thickBot="1" x14ac:dyDescent="0.3"/>
    <row r="20" spans="1:5" ht="30.75" thickBot="1" x14ac:dyDescent="0.3">
      <c r="A20" s="14" t="s">
        <v>34</v>
      </c>
      <c r="B20" s="15">
        <f>B4/B17</f>
        <v>2</v>
      </c>
      <c r="C20" s="16" t="s">
        <v>3</v>
      </c>
      <c r="D20" s="3"/>
      <c r="E20" s="3"/>
    </row>
    <row r="21" spans="1:5" ht="15.75" thickBot="1" x14ac:dyDescent="0.3">
      <c r="A21" s="3"/>
      <c r="B21" s="3"/>
      <c r="C21" s="3"/>
      <c r="D21" s="3"/>
      <c r="E21" s="3"/>
    </row>
    <row r="22" spans="1:5" x14ac:dyDescent="0.25">
      <c r="A22" s="30" t="s">
        <v>21</v>
      </c>
      <c r="B22" s="7">
        <f>(B17*(1-(B4/B5)))</f>
        <v>1000</v>
      </c>
      <c r="C22" s="19" t="s">
        <v>2</v>
      </c>
      <c r="D22" s="3"/>
      <c r="E22" s="3"/>
    </row>
    <row r="23" spans="1:5" ht="30" x14ac:dyDescent="0.25">
      <c r="A23" s="9" t="s">
        <v>31</v>
      </c>
      <c r="B23" s="29">
        <f>B22/(B5-B4)</f>
        <v>0.25</v>
      </c>
      <c r="C23" s="10" t="s">
        <v>20</v>
      </c>
    </row>
    <row r="24" spans="1:5" ht="30.75" thickBot="1" x14ac:dyDescent="0.3">
      <c r="A24" s="11" t="s">
        <v>30</v>
      </c>
      <c r="B24" s="12">
        <f>B22/(B4)</f>
        <v>0.25</v>
      </c>
      <c r="C24" s="13" t="s">
        <v>20</v>
      </c>
    </row>
    <row r="25" spans="1:5" ht="15.75" thickBot="1" x14ac:dyDescent="0.3"/>
    <row r="26" spans="1:5" x14ac:dyDescent="0.25">
      <c r="A26" s="17" t="s">
        <v>38</v>
      </c>
      <c r="B26" s="18">
        <f>(B9*B4)</f>
        <v>1000</v>
      </c>
      <c r="C26" s="19" t="s">
        <v>23</v>
      </c>
    </row>
    <row r="27" spans="1:5" ht="30" x14ac:dyDescent="0.25">
      <c r="A27" s="9" t="s">
        <v>39</v>
      </c>
      <c r="B27" s="8">
        <f>(B4/B17)*B6</f>
        <v>50</v>
      </c>
      <c r="C27" s="10" t="s">
        <v>23</v>
      </c>
    </row>
    <row r="28" spans="1:5" x14ac:dyDescent="0.25">
      <c r="A28" s="9" t="s">
        <v>5</v>
      </c>
      <c r="B28" s="8">
        <f>B7*(B17*(1-(B4/B5))/2)</f>
        <v>50</v>
      </c>
      <c r="C28" s="10" t="s">
        <v>23</v>
      </c>
    </row>
    <row r="29" spans="1:5" s="3" customFormat="1" ht="30.75" thickBot="1" x14ac:dyDescent="0.3">
      <c r="A29" s="11" t="s">
        <v>16</v>
      </c>
      <c r="B29" s="20">
        <f>SUM(B26:B28)</f>
        <v>1100</v>
      </c>
      <c r="C29" s="13" t="s">
        <v>23</v>
      </c>
      <c r="D29"/>
      <c r="E29"/>
    </row>
    <row r="30" spans="1:5" ht="18" x14ac:dyDescent="0.25">
      <c r="E30" s="2"/>
    </row>
    <row r="31" spans="1:5" ht="18" x14ac:dyDescent="0.25">
      <c r="D31" s="1"/>
      <c r="E31" s="3"/>
    </row>
    <row r="32" spans="1:5" x14ac:dyDescent="0.25">
      <c r="A32" s="3"/>
      <c r="B32" s="3"/>
      <c r="C32" s="3"/>
      <c r="D32" s="3"/>
    </row>
  </sheetData>
  <mergeCells count="2">
    <mergeCell ref="A1:D1"/>
    <mergeCell ref="A14:C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2A45DCF0EA0F4CA1D113B2E72872F6" ma:contentTypeVersion="10" ma:contentTypeDescription="Create a new document." ma:contentTypeScope="" ma:versionID="deda99395fff190d3fbd99fea2498720">
  <xsd:schema xmlns:xsd="http://www.w3.org/2001/XMLSchema" xmlns:xs="http://www.w3.org/2001/XMLSchema" xmlns:p="http://schemas.microsoft.com/office/2006/metadata/properties" xmlns:ns3="8518eb67-f295-4607-88c6-4ea32363b2c4" targetNamespace="http://schemas.microsoft.com/office/2006/metadata/properties" ma:root="true" ma:fieldsID="7283e6d31f29d767465a707ffb0dcc95" ns3:_="">
    <xsd:import namespace="8518eb67-f295-4607-88c6-4ea32363b2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8eb67-f295-4607-88c6-4ea32363b2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D9027-E58E-4FD6-B390-A2C53CDEC274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8518eb67-f295-4607-88c6-4ea32363b2c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E8C685D-0F32-4F73-9706-897D88ADF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8eb67-f295-4607-88c6-4ea32363b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192AE5-9120-458C-9DD0-9466F7BBEA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EOQ</vt:lpstr>
      <vt:lpstr>EPQ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EOQ Plantilla en excel</dc:title>
  <dc:creator>Jonathan</dc:creator>
  <cp:keywords>EOQ, inventario</cp:keywords>
  <cp:lastModifiedBy>Susana Tellez</cp:lastModifiedBy>
  <dcterms:created xsi:type="dcterms:W3CDTF">2017-10-18T13:57:39Z</dcterms:created>
  <dcterms:modified xsi:type="dcterms:W3CDTF">2025-03-13T19:12:14Z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0x010100932A45DCF0EA0F4CA1D113B2E72872F6</vt:lpwstr>
  </property>
</Properties>
</file>