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olares\Posgrado de Ingeniería\Semestre 2\Vibraciones Mecanicas\Practica 1\"/>
    </mc:Choice>
  </mc:AlternateContent>
  <xr:revisionPtr revIDLastSave="0" documentId="8_{6D426AFF-3CEB-40D7-9FCE-F8A3FE51A77E}" xr6:coauthVersionLast="41" xr6:coauthVersionMax="41" xr10:uidLastSave="{00000000-0000-0000-0000-000000000000}"/>
  <bookViews>
    <workbookView xWindow="-110" yWindow="-110" windowWidth="19420" windowHeight="11020" xr2:uid="{06260C7D-9EC3-4B2C-A163-28FDCD30C28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D7" i="1" l="1"/>
  <c r="B4" i="1" l="1"/>
  <c r="C10" i="1" l="1"/>
  <c r="E4" i="1" l="1"/>
  <c r="B7" i="1"/>
  <c r="E7" i="1" s="1"/>
  <c r="G7" i="1" l="1"/>
  <c r="D10" i="1" s="1"/>
  <c r="E10" i="1" s="1"/>
  <c r="F10" i="1" l="1"/>
  <c r="G10" i="1" s="1"/>
</calcChain>
</file>

<file path=xl/sharedStrings.xml><?xml version="1.0" encoding="utf-8"?>
<sst xmlns="http://schemas.openxmlformats.org/spreadsheetml/2006/main" count="24" uniqueCount="23">
  <si>
    <t>Disco</t>
  </si>
  <si>
    <t>Barra</t>
  </si>
  <si>
    <t>m [kg]</t>
  </si>
  <si>
    <t>e [m]</t>
  </si>
  <si>
    <t>Radio Disco [m]</t>
  </si>
  <si>
    <t>Radio Barra [m]</t>
  </si>
  <si>
    <t>Densidad [kg/m3]</t>
  </si>
  <si>
    <t>I Disco [kg*m2]</t>
  </si>
  <si>
    <t>I Barra [kg*m2]</t>
  </si>
  <si>
    <t>E [Pa]</t>
  </si>
  <si>
    <t>k [kg/ss]</t>
  </si>
  <si>
    <t>r [m]</t>
  </si>
  <si>
    <t>ω [rad/s]</t>
  </si>
  <si>
    <t>ωn [rad/s]</t>
  </si>
  <si>
    <t>Resultados</t>
  </si>
  <si>
    <t>L Disco [m]</t>
  </si>
  <si>
    <t>L Barra [m]</t>
  </si>
  <si>
    <t>m extra [kg]</t>
  </si>
  <si>
    <t>ωn [rpm]</t>
  </si>
  <si>
    <t>ω [rpm]</t>
  </si>
  <si>
    <t>r [cm]</t>
  </si>
  <si>
    <t>m negativa</t>
  </si>
  <si>
    <t>masa [kg]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</si>
</sst>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w Cen MT"/>
      <family val="2"/>
    </font>
    <font>
      <sz val="14"/>
      <name val="Tw Cen MT"/>
      <family val="2"/>
    </font>
    <font>
      <sz val="14"/>
      <color theme="1"/>
      <name val="Calibri"/>
      <family val="2"/>
    </font>
    <font>
      <u/>
      <sz val="14"/>
      <color theme="1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B9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B9B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4232-3C77-44A0-829B-2EFC33263BA9}">
  <dimension ref="B2:I12"/>
  <sheetViews>
    <sheetView tabSelected="1" workbookViewId="0">
      <selection activeCell="E15" sqref="E15"/>
    </sheetView>
  </sheetViews>
  <sheetFormatPr baseColWidth="10" defaultRowHeight="18" x14ac:dyDescent="0.35"/>
  <cols>
    <col min="1" max="1" width="10.90625" style="1"/>
    <col min="2" max="2" width="14.08984375" style="1" bestFit="1" customWidth="1"/>
    <col min="3" max="3" width="16.08984375" style="1" bestFit="1" customWidth="1"/>
    <col min="4" max="4" width="17.1796875" style="1" bestFit="1" customWidth="1"/>
    <col min="5" max="5" width="16.81640625" style="1" bestFit="1" customWidth="1"/>
    <col min="6" max="7" width="16.08984375" style="1" bestFit="1" customWidth="1"/>
    <col min="8" max="8" width="19.453125" style="1" bestFit="1" customWidth="1"/>
    <col min="9" max="9" width="12.26953125" style="1" bestFit="1" customWidth="1"/>
    <col min="10" max="16384" width="10.90625" style="1"/>
  </cols>
  <sheetData>
    <row r="2" spans="2:9" x14ac:dyDescent="0.35">
      <c r="B2" s="10" t="s">
        <v>0</v>
      </c>
      <c r="C2" s="11"/>
      <c r="D2" s="11"/>
      <c r="E2" s="11"/>
      <c r="F2" s="11"/>
      <c r="G2" s="11"/>
      <c r="H2" s="11"/>
      <c r="I2" s="11"/>
    </row>
    <row r="3" spans="2:9" x14ac:dyDescent="0.35">
      <c r="B3" s="3" t="s">
        <v>22</v>
      </c>
      <c r="C3" s="3" t="s">
        <v>3</v>
      </c>
      <c r="D3" s="3" t="s">
        <v>4</v>
      </c>
      <c r="E3" s="3" t="s">
        <v>7</v>
      </c>
      <c r="F3" s="3" t="s">
        <v>15</v>
      </c>
      <c r="G3" s="3" t="s">
        <v>17</v>
      </c>
      <c r="H3" s="3" t="s">
        <v>6</v>
      </c>
      <c r="I3" s="3" t="s">
        <v>21</v>
      </c>
    </row>
    <row r="4" spans="2:9" x14ac:dyDescent="0.35">
      <c r="B4" s="3">
        <f>(PI()*(D4^2))*F4*H4 + G4-I4</f>
        <v>6.5443107064353009E-2</v>
      </c>
      <c r="C4" s="3">
        <v>1.018624004614869E-2</v>
      </c>
      <c r="D4" s="3">
        <v>0.04</v>
      </c>
      <c r="E4" s="3">
        <f>(B4*(D4)^2)/2</f>
        <v>5.2354485651482409E-5</v>
      </c>
      <c r="F4" s="3">
        <v>8.9999999999999993E-3</v>
      </c>
      <c r="G4" s="3">
        <f>0.18/4</f>
        <v>4.4999999999999998E-2</v>
      </c>
      <c r="H4" s="3">
        <v>584.52099999999996</v>
      </c>
      <c r="I4" s="3">
        <v>6.0000000000000001E-3</v>
      </c>
    </row>
    <row r="5" spans="2:9" x14ac:dyDescent="0.35">
      <c r="B5" s="8" t="s">
        <v>1</v>
      </c>
      <c r="C5" s="8"/>
      <c r="D5" s="8"/>
      <c r="E5" s="8"/>
      <c r="F5" s="8"/>
      <c r="G5" s="8"/>
      <c r="H5" s="8"/>
    </row>
    <row r="6" spans="2:9" x14ac:dyDescent="0.35">
      <c r="B6" s="2" t="s">
        <v>2</v>
      </c>
      <c r="C6" s="2" t="s">
        <v>9</v>
      </c>
      <c r="D6" s="2" t="s">
        <v>5</v>
      </c>
      <c r="E6" s="2" t="s">
        <v>8</v>
      </c>
      <c r="F6" s="2" t="s">
        <v>16</v>
      </c>
      <c r="G6" s="2" t="s">
        <v>10</v>
      </c>
      <c r="H6" s="2" t="s">
        <v>6</v>
      </c>
    </row>
    <row r="7" spans="2:9" x14ac:dyDescent="0.35">
      <c r="B7" s="2">
        <f>(PI()*(D7^2))*F7*H7</f>
        <v>4.7107960947345489E-3</v>
      </c>
      <c r="C7" s="2">
        <v>2800000000</v>
      </c>
      <c r="D7" s="2">
        <f>0.003175/2</f>
        <v>1.5874999999999999E-3</v>
      </c>
      <c r="E7" s="2">
        <f>(B7*(D7)^2)/2</f>
        <v>5.9359711103104325E-9</v>
      </c>
      <c r="F7" s="2">
        <v>0.5</v>
      </c>
      <c r="G7" s="2">
        <f>(48*C7*E7)/(F7^3)</f>
        <v>6382.3561378057766</v>
      </c>
      <c r="H7" s="2">
        <v>1190</v>
      </c>
    </row>
    <row r="8" spans="2:9" x14ac:dyDescent="0.35">
      <c r="B8" s="9" t="s">
        <v>14</v>
      </c>
      <c r="C8" s="9"/>
      <c r="D8" s="9"/>
      <c r="E8" s="9"/>
      <c r="F8" s="9"/>
      <c r="G8" s="9"/>
    </row>
    <row r="9" spans="2:9" ht="18.5" x14ac:dyDescent="0.35">
      <c r="B9" s="4" t="s">
        <v>12</v>
      </c>
      <c r="C9" s="5" t="s">
        <v>19</v>
      </c>
      <c r="D9" s="5" t="s">
        <v>13</v>
      </c>
      <c r="E9" s="5" t="s">
        <v>18</v>
      </c>
      <c r="F9" s="5" t="s">
        <v>11</v>
      </c>
      <c r="G9" s="5" t="s">
        <v>20</v>
      </c>
    </row>
    <row r="10" spans="2:9" x14ac:dyDescent="0.35">
      <c r="B10" s="5">
        <v>300</v>
      </c>
      <c r="C10" s="5">
        <f>(B10/(2*PI()))*60</f>
        <v>2864.7889756541158</v>
      </c>
      <c r="D10" s="5">
        <f>(G7/B4)^0.5</f>
        <v>312.29034826899851</v>
      </c>
      <c r="E10" s="7">
        <f>(D10/(2*PI()))*60</f>
        <v>2982.1531564140382</v>
      </c>
      <c r="F10" s="5">
        <f>(C4*((B10^2)/(D10^2)))/(1-((B10^2)/(D10^2)))</f>
        <v>0.12182454912618661</v>
      </c>
      <c r="G10" s="5">
        <f>F10*100</f>
        <v>12.182454912618661</v>
      </c>
    </row>
    <row r="12" spans="2:9" x14ac:dyDescent="0.35">
      <c r="F12" s="6"/>
    </row>
  </sheetData>
  <mergeCells count="3">
    <mergeCell ref="B5:H5"/>
    <mergeCell ref="B8:G8"/>
    <mergeCell ref="B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Morales López</dc:creator>
  <cp:lastModifiedBy>Oscar Morales López</cp:lastModifiedBy>
  <dcterms:created xsi:type="dcterms:W3CDTF">2019-02-19T18:22:43Z</dcterms:created>
  <dcterms:modified xsi:type="dcterms:W3CDTF">2019-09-23T20:34:48Z</dcterms:modified>
</cp:coreProperties>
</file>